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20730" windowHeight="1080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Лист1!$A$1:$E$122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26" i="1" l="1"/>
  <c r="E27" i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3" i="1"/>
  <c r="F117" i="5" l="1"/>
  <c r="G45" i="5"/>
  <c r="G69" i="5" s="1"/>
  <c r="G117" i="5" s="1"/>
  <c r="C123" i="5"/>
  <c r="C117" i="5"/>
  <c r="D14" i="1"/>
  <c r="E16" i="1"/>
  <c r="G123" i="5" l="1"/>
  <c r="E65" i="1"/>
  <c r="E55" i="1" l="1"/>
  <c r="E37" i="1" l="1"/>
  <c r="E38" i="1"/>
  <c r="E39" i="1"/>
  <c r="E40" i="1"/>
  <c r="E41" i="1"/>
  <c r="E12" i="1"/>
  <c r="E13" i="1"/>
  <c r="E67" i="1"/>
  <c r="E25" i="1"/>
  <c r="E30" i="1" l="1"/>
  <c r="E29" i="1" l="1"/>
  <c r="C109" i="1" l="1"/>
  <c r="D109" i="1"/>
  <c r="E93" i="1" l="1"/>
  <c r="D92" i="1"/>
  <c r="C92" i="1"/>
  <c r="E92" i="1" l="1"/>
  <c r="D66" i="1"/>
  <c r="E48" i="1" l="1"/>
  <c r="C4" i="1" l="1"/>
  <c r="D4" i="1"/>
  <c r="E64" i="1" l="1"/>
  <c r="E49" i="1"/>
  <c r="E61" i="1" l="1"/>
  <c r="E22" i="1"/>
  <c r="D94" i="1" l="1"/>
  <c r="C94" i="1"/>
  <c r="E98" i="1"/>
  <c r="D83" i="1"/>
  <c r="C83" i="1"/>
  <c r="D88" i="1" l="1"/>
  <c r="C88" i="1"/>
  <c r="E91" i="1"/>
  <c r="E63" i="1" l="1"/>
  <c r="E105" i="1" l="1"/>
  <c r="E20" i="1" l="1"/>
  <c r="E54" i="1" l="1"/>
  <c r="E10" i="1" l="1"/>
  <c r="E11" i="1" l="1"/>
  <c r="E75" i="1" l="1"/>
  <c r="E9" i="1"/>
  <c r="E50" i="1" l="1"/>
  <c r="E52" i="1"/>
  <c r="E53" i="1"/>
  <c r="E57" i="1" l="1"/>
  <c r="D113" i="1" l="1"/>
  <c r="C113" i="1"/>
  <c r="E115" i="1"/>
  <c r="E114" i="1"/>
  <c r="E112" i="1"/>
  <c r="D111" i="1"/>
  <c r="C111" i="1"/>
  <c r="E110" i="1"/>
  <c r="E108" i="1"/>
  <c r="E107" i="1"/>
  <c r="E106" i="1"/>
  <c r="D104" i="1"/>
  <c r="C104" i="1"/>
  <c r="E103" i="1"/>
  <c r="E102" i="1"/>
  <c r="D101" i="1"/>
  <c r="C101" i="1"/>
  <c r="E100" i="1"/>
  <c r="E99" i="1"/>
  <c r="E97" i="1"/>
  <c r="E96" i="1"/>
  <c r="E95" i="1"/>
  <c r="E90" i="1"/>
  <c r="E89" i="1"/>
  <c r="E87" i="1"/>
  <c r="E86" i="1"/>
  <c r="E84" i="1"/>
  <c r="E82" i="1"/>
  <c r="E81" i="1"/>
  <c r="D80" i="1"/>
  <c r="C80" i="1"/>
  <c r="E79" i="1"/>
  <c r="E78" i="1"/>
  <c r="E77" i="1"/>
  <c r="E76" i="1"/>
  <c r="E74" i="1"/>
  <c r="E73" i="1"/>
  <c r="E72" i="1"/>
  <c r="D71" i="1"/>
  <c r="C71" i="1"/>
  <c r="C66" i="1"/>
  <c r="E62" i="1"/>
  <c r="E60" i="1"/>
  <c r="E59" i="1"/>
  <c r="E46" i="1"/>
  <c r="E34" i="1"/>
  <c r="E32" i="1"/>
  <c r="E24" i="1"/>
  <c r="E17" i="1"/>
  <c r="C14" i="1"/>
  <c r="E8" i="1"/>
  <c r="E6" i="1"/>
  <c r="E5" i="1"/>
  <c r="C116" i="1" l="1"/>
  <c r="D116" i="1"/>
  <c r="E111" i="1"/>
  <c r="E113" i="1"/>
  <c r="E104" i="1"/>
  <c r="E109" i="1"/>
  <c r="E80" i="1"/>
  <c r="E88" i="1"/>
  <c r="E94" i="1"/>
  <c r="E71" i="1"/>
  <c r="E101" i="1"/>
  <c r="E83" i="1"/>
  <c r="E4" i="1"/>
  <c r="D45" i="1"/>
  <c r="D69" i="1" s="1"/>
  <c r="E66" i="1"/>
  <c r="C45" i="1"/>
  <c r="C69" i="1" s="1"/>
  <c r="E14" i="1"/>
  <c r="D117" i="1" l="1"/>
  <c r="C117" i="1"/>
  <c r="C123" i="1"/>
  <c r="D123" i="1"/>
  <c r="E116" i="1"/>
  <c r="E69" i="1"/>
  <c r="E45" i="1"/>
</calcChain>
</file>

<file path=xl/sharedStrings.xml><?xml version="1.0" encoding="utf-8"?>
<sst xmlns="http://schemas.openxmlformats.org/spreadsheetml/2006/main" count="652" uniqueCount="335">
  <si>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</si>
  <si>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</si>
  <si>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</si>
  <si>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</si>
  <si>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</si>
  <si>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</si>
  <si>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</si>
  <si>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</si>
  <si>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</si>
  <si>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</si>
  <si>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</si>
  <si>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</si>
  <si>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</si>
  <si>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</si>
  <si>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</si>
  <si>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</si>
  <si>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</si>
  <si>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</si>
  <si>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</si>
  <si>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</si>
  <si>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</si>
  <si>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</si>
  <si>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</si>
  <si>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</si>
  <si>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</si>
  <si>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</si>
  <si>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</si>
  <si>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</si>
  <si>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</si>
  <si>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</si>
  <si>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</si>
  <si>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</si>
  <si>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</si>
  <si>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</si>
  <si>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</si>
  <si>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</si>
  <si>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</si>
  <si>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</si>
  <si>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</si>
  <si>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</si>
  <si>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</si>
  <si>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</si>
  <si>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</si>
  <si>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</si>
  <si>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</si>
  <si>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</si>
  <si>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</si>
  <si>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</si>
  <si>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</si>
  <si>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</si>
  <si>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</si>
  <si>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</si>
  <si>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</si>
  <si>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</si>
  <si>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</si>
  <si>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</si>
  <si>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</si>
  <si>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</si>
  <si>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</si>
  <si>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</si>
  <si>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</si>
  <si>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</si>
  <si>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</si>
  <si>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</si>
  <si>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</si>
  <si>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</si>
  <si>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</si>
  <si>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</si>
  <si>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</si>
  <si>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</si>
  <si>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</si>
  <si>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</si>
  <si>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</si>
  <si>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</si>
  <si>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</si>
  <si>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</si>
  <si>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</si>
  <si>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</si>
  <si>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</si>
  <si>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</si>
  <si>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</si>
  <si>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</si>
  <si>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</si>
  <si>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</si>
  <si>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</si>
  <si>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</si>
  <si>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</si>
  <si>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</si>
  <si>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</si>
  <si>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</si>
  <si>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</si>
  <si>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</si>
  <si>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</si>
  <si>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</si>
  <si>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</si>
  <si>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</si>
  <si>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</si>
  <si>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</si>
  <si>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</si>
  <si>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</si>
  <si>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</si>
  <si>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</si>
  <si>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</si>
  <si>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</si>
  <si>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</si>
  <si>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</si>
  <si>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</si>
  <si>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</si>
  <si>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</si>
  <si>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</si>
  <si>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</si>
  <si>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</si>
  <si>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</si>
  <si>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</si>
  <si>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</si>
  <si>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</si>
  <si>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</si>
  <si>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</si>
  <si>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</si>
  <si>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</si>
  <si>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</si>
  <si>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</si>
  <si>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</si>
  <si>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</si>
  <si>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</si>
  <si>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</si>
  <si>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</si>
  <si>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</si>
  <si>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</si>
  <si>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</si>
  <si>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</si>
  <si>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</si>
  <si>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</si>
  <si>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</si>
  <si>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</si>
  <si>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</si>
  <si>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</si>
  <si>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</si>
  <si>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</si>
  <si>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</si>
  <si>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</si>
  <si>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</si>
  <si>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</si>
  <si>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</si>
  <si>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</si>
  <si>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</si>
  <si>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</si>
  <si>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</si>
  <si>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</si>
  <si>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</si>
  <si>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</si>
  <si>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</si>
  <si>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</si>
  <si>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</si>
  <si>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</si>
  <si>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</si>
  <si>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</si>
  <si>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</si>
  <si>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</si>
  <si>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</si>
  <si>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</si>
  <si>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</si>
  <si>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</si>
  <si>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</si>
  <si>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</si>
  <si>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</si>
  <si>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</si>
  <si>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</si>
  <si>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</si>
  <si>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</si>
  <si>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</si>
  <si>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</si>
  <si>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</si>
  <si>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</si>
  <si>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</si>
  <si>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</si>
  <si>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</si>
  <si>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</si>
  <si>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</si>
  <si>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</si>
  <si>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</si>
  <si>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</si>
  <si>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</si>
  <si>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</si>
  <si>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</si>
  <si>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</si>
  <si>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</si>
  <si>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</si>
  <si>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</si>
  <si>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</si>
  <si>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</si>
  <si>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</si>
  <si>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</si>
  <si>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</si>
  <si>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</si>
  <si>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</si>
  <si>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</si>
  <si>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</si>
  <si>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</si>
  <si>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</si>
  <si>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</si>
  <si>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</si>
  <si>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</si>
  <si>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</si>
  <si>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</si>
  <si>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</si>
  <si>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</si>
  <si>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</si>
  <si>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</si>
  <si>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</si>
  <si>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</si>
  <si>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</si>
  <si>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</si>
  <si>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</si>
  <si>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</si>
  <si>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</si>
  <si>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</si>
  <si>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</si>
  <si>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</si>
  <si>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</si>
  <si>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</si>
  <si>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</si>
  <si>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</si>
  <si>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</si>
  <si>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</si>
  <si>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</si>
  <si>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</si>
  <si>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</si>
  <si>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</si>
  <si>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</si>
  <si>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</si>
  <si>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</si>
  <si>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</si>
  <si>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</si>
  <si>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</si>
  <si>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</si>
  <si>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</si>
  <si>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</si>
  <si>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</si>
  <si>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</si>
  <si>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</si>
  <si>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</si>
  <si>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</si>
  <si>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</si>
  <si>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</si>
  <si>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</si>
  <si>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</si>
  <si>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</si>
  <si>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</si>
  <si>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</si>
  <si>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</si>
  <si>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</si>
  <si>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</si>
  <si>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</si>
  <si>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</si>
  <si>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</si>
  <si>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</si>
  <si>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</si>
  <si>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</si>
  <si>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</si>
  <si>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</si>
  <si>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</si>
  <si>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</si>
  <si>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</si>
  <si>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</si>
  <si>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</si>
  <si>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</si>
  <si>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</si>
  <si>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</si>
  <si>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</si>
  <si>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</si>
  <si>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</si>
  <si>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</si>
  <si>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</si>
  <si>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</si>
  <si>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</si>
  <si>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</si>
  <si>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</si>
  <si>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</si>
  <si>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</si>
  <si>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</si>
  <si>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</si>
  <si>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</si>
  <si>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</si>
  <si>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</si>
  <si>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</si>
  <si>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</si>
  <si>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</si>
  <si>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</si>
  <si>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</si>
  <si>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</si>
  <si>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</si>
  <si>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</si>
  <si>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</si>
  <si>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</si>
  <si>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</si>
  <si>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</si>
  <si>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</si>
  <si>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</si>
  <si>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</si>
  <si>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</si>
  <si>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</si>
  <si>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</si>
  <si>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</si>
  <si>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</si>
  <si>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</si>
  <si>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</si>
  <si>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</si>
  <si>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</si>
  <si>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</si>
  <si>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</si>
  <si>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</si>
  <si>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</si>
  <si>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</si>
  <si>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</si>
  <si>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</si>
  <si>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</si>
  <si>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</si>
  <si>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</si>
  <si>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</si>
  <si>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</si>
  <si>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</si>
  <si>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</si>
  <si>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</si>
  <si>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</si>
  <si>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</si>
  <si>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</si>
  <si>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</si>
  <si>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</si>
  <si>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Справка об исполнении районного бюджета на 01.02.2023 года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</si>
  <si>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</si>
  <si>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Исполнено на 01.02.2023 год</t>
  </si>
  <si>
    <t xml:space="preserve">%  исполнения к бюджету на 2023 год </t>
  </si>
  <si>
    <t xml:space="preserve">Бюджет на 2023 год </t>
  </si>
  <si>
    <t>00011618000020000140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</si>
</sst>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8" zoomScale="80" zoomScaleNormal="90" zoomScaleSheetLayoutView="80" workbookViewId="0">
      <selection activeCell="B36" sqref="B36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0" t="s">
        <v>329</v>
      </c>
      <c r="B1" s="81"/>
      <c r="C1" s="81"/>
      <c r="D1" s="81"/>
      <c r="E1" s="81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333</v>
      </c>
      <c r="D3" s="11" t="s">
        <v>331</v>
      </c>
      <c r="E3" s="12" t="s">
        <v>332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7794.1999999999989</v>
      </c>
      <c r="E4" s="53">
        <f t="shared" ref="E4:E41" si="0">D4/C4*100</f>
        <v>3.826354531074954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5668.2</v>
      </c>
      <c r="E5" s="53">
        <f t="shared" si="0"/>
        <v>3.742025864487724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2149.6</v>
      </c>
      <c r="E6" s="53">
        <f t="shared" si="0"/>
        <v>5.1873963835912624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-223.2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4.7</v>
      </c>
      <c r="E8" s="53">
        <f t="shared" si="0"/>
        <v>1.9493985897967649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-10</v>
      </c>
      <c r="E9" s="53">
        <f t="shared" si="0"/>
        <v>-0.17398869073510223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204.9</v>
      </c>
      <c r="E11" s="53">
        <f>D11/C11*100</f>
        <v>4.2721321045827949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SUM(C16:C44)</f>
        <v>13682.400000000001</v>
      </c>
      <c r="D14" s="54">
        <f>SUM(D15:D44)</f>
        <v>724.40000000000009</v>
      </c>
      <c r="E14" s="53">
        <f t="shared" si="0"/>
        <v>5.2943927965853943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82.3</v>
      </c>
      <c r="E16" s="53">
        <f>D16/C16*100</f>
        <v>1.5814757878554957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219.7</v>
      </c>
      <c r="E17" s="53">
        <f>D17/C17*100</f>
        <v>6.2771428571428558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1.8</v>
      </c>
      <c r="E20" s="53">
        <f t="shared" si="0"/>
        <v>4.1666666666666661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26</v>
      </c>
      <c r="E22" s="53">
        <f t="shared" ref="E22" si="3">D22/C22*100</f>
        <v>68.241469816272954</v>
      </c>
      <c r="F22" s="22"/>
    </row>
    <row r="23" spans="1:6" hidden="1" x14ac:dyDescent="0.3">
      <c r="A23" s="16" t="s">
        <v>219</v>
      </c>
      <c r="B23" s="17" t="s">
        <v>218</v>
      </c>
      <c r="C23" s="23"/>
      <c r="D23" s="24"/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30</v>
      </c>
      <c r="E24" s="53">
        <f t="shared" si="0"/>
        <v>7.2289156626506017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19.600000000000001</v>
      </c>
      <c r="E25" s="53">
        <f t="shared" si="0"/>
        <v>9.8000000000000007</v>
      </c>
      <c r="F25" s="22"/>
    </row>
    <row r="26" spans="1:6" ht="24.75" hidden="1" customHeight="1" x14ac:dyDescent="0.3">
      <c r="A26" s="16" t="s">
        <v>25</v>
      </c>
      <c r="B26" s="17" t="s">
        <v>211</v>
      </c>
      <c r="C26" s="18"/>
      <c r="D26" s="20"/>
      <c r="E26" s="53" t="e">
        <f t="shared" si="0"/>
        <v>#DIV/0!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0"/>
        <v>#DIV/0!</v>
      </c>
      <c r="F27" s="22"/>
    </row>
    <row r="28" spans="1:6" ht="36" hidden="1" customHeight="1" x14ac:dyDescent="0.3">
      <c r="A28" s="16" t="s">
        <v>223</v>
      </c>
      <c r="B28" s="17" t="s">
        <v>131</v>
      </c>
      <c r="C28" s="18"/>
      <c r="D28" s="20"/>
      <c r="E28" s="53">
        <v>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1</v>
      </c>
      <c r="E29" s="53">
        <f t="shared" ref="E29:E30" si="4">D29/C29*100</f>
        <v>100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35.200000000000003</v>
      </c>
      <c r="E30" s="53">
        <f t="shared" si="4"/>
        <v>2.9456066945606696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43</v>
      </c>
      <c r="E32" s="53">
        <f t="shared" si="0"/>
        <v>4.5526733721545787</v>
      </c>
      <c r="F32" s="22"/>
    </row>
    <row r="33" spans="1:6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22"/>
    </row>
    <row r="34" spans="1:6" x14ac:dyDescent="0.3">
      <c r="A34" s="16" t="s">
        <v>149</v>
      </c>
      <c r="B34" s="17" t="s">
        <v>150</v>
      </c>
      <c r="C34" s="18">
        <v>1688.6</v>
      </c>
      <c r="D34" s="18">
        <v>18.3</v>
      </c>
      <c r="E34" s="53">
        <f t="shared" si="0"/>
        <v>1.0837380078171266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1.5</v>
      </c>
      <c r="E35" s="53"/>
      <c r="F35" s="22"/>
    </row>
    <row r="36" spans="1:6" ht="56.25" x14ac:dyDescent="0.3">
      <c r="A36" s="25" t="s">
        <v>330</v>
      </c>
      <c r="B36" s="17" t="s">
        <v>334</v>
      </c>
      <c r="C36" s="18"/>
      <c r="D36" s="20">
        <v>442.1</v>
      </c>
      <c r="E36" s="53"/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168</v>
      </c>
      <c r="B42" s="17" t="s">
        <v>36</v>
      </c>
      <c r="C42" s="18">
        <v>0</v>
      </c>
      <c r="D42" s="24">
        <v>24.1</v>
      </c>
      <c r="E42" s="53">
        <v>0</v>
      </c>
      <c r="F42" s="22"/>
    </row>
    <row r="43" spans="1:6" ht="22.5" customHeight="1" x14ac:dyDescent="0.3">
      <c r="A43" s="16" t="s">
        <v>167</v>
      </c>
      <c r="B43" s="17" t="s">
        <v>169</v>
      </c>
      <c r="C43" s="18">
        <v>450</v>
      </c>
      <c r="D43" s="24"/>
      <c r="E43" s="53">
        <f>D43/C43*100</f>
        <v>0</v>
      </c>
      <c r="F43" s="22"/>
    </row>
    <row r="44" spans="1:6" ht="22.5" customHeight="1" x14ac:dyDescent="0.3">
      <c r="A44" s="16" t="s">
        <v>228</v>
      </c>
      <c r="B44" s="17" t="s">
        <v>169</v>
      </c>
      <c r="C44" s="18"/>
      <c r="D44" s="24">
        <v>-220.2</v>
      </c>
      <c r="E44" s="53">
        <v>0</v>
      </c>
      <c r="F44" s="22"/>
    </row>
    <row r="45" spans="1:6" x14ac:dyDescent="0.3">
      <c r="A45" s="27" t="s">
        <v>37</v>
      </c>
      <c r="B45" s="28"/>
      <c r="C45" s="55">
        <f>C14+C4</f>
        <v>217380.2</v>
      </c>
      <c r="D45" s="55">
        <f>D14+D4</f>
        <v>8518.5999999999985</v>
      </c>
      <c r="E45" s="53">
        <f t="shared" ref="E45:E62" si="5">D45/C45*100</f>
        <v>3.9187561700651656</v>
      </c>
      <c r="F45" s="29"/>
    </row>
    <row r="46" spans="1:6" ht="18" customHeight="1" x14ac:dyDescent="0.3">
      <c r="A46" s="16" t="s">
        <v>38</v>
      </c>
      <c r="B46" s="17" t="s">
        <v>161</v>
      </c>
      <c r="C46" s="18">
        <v>115133.9</v>
      </c>
      <c r="D46" s="18">
        <v>9594</v>
      </c>
      <c r="E46" s="53">
        <f t="shared" si="5"/>
        <v>8.3329062943233936</v>
      </c>
      <c r="F46" s="19"/>
    </row>
    <row r="47" spans="1:6" x14ac:dyDescent="0.3">
      <c r="A47" s="16" t="s">
        <v>39</v>
      </c>
      <c r="B47" s="17" t="s">
        <v>172</v>
      </c>
      <c r="C47" s="18"/>
      <c r="D47" s="18">
        <v>3582</v>
      </c>
      <c r="E47" s="53"/>
      <c r="F47" s="19"/>
    </row>
    <row r="48" spans="1:6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ref="E48" si="6">D48/C48*100</f>
        <v>#DIV/0!</v>
      </c>
      <c r="F48" s="19"/>
    </row>
    <row r="49" spans="1:6" ht="37.5" x14ac:dyDescent="0.3">
      <c r="A49" s="16" t="s">
        <v>171</v>
      </c>
      <c r="B49" s="17" t="s">
        <v>177</v>
      </c>
      <c r="C49" s="18">
        <v>19890.3</v>
      </c>
      <c r="D49" s="18"/>
      <c r="E49" s="53">
        <f t="shared" si="5"/>
        <v>0</v>
      </c>
      <c r="F49" s="19"/>
    </row>
    <row r="50" spans="1:6" ht="37.5" hidden="1" x14ac:dyDescent="0.3">
      <c r="A50" s="16" t="s">
        <v>165</v>
      </c>
      <c r="B50" s="17" t="s">
        <v>173</v>
      </c>
      <c r="C50" s="20"/>
      <c r="D50" s="20"/>
      <c r="E50" s="53" t="e">
        <f t="shared" si="5"/>
        <v>#DIV/0!</v>
      </c>
      <c r="F50" s="19"/>
    </row>
    <row r="51" spans="1:6" x14ac:dyDescent="0.3">
      <c r="A51" s="16" t="s">
        <v>170</v>
      </c>
      <c r="B51" s="17" t="s">
        <v>151</v>
      </c>
      <c r="C51" s="18"/>
      <c r="D51" s="18"/>
      <c r="E51" s="53"/>
      <c r="F51" s="19"/>
    </row>
    <row r="52" spans="1:6" hidden="1" x14ac:dyDescent="0.3">
      <c r="A52" s="16" t="s">
        <v>132</v>
      </c>
      <c r="B52" s="17" t="s">
        <v>127</v>
      </c>
      <c r="C52" s="18"/>
      <c r="D52" s="18"/>
      <c r="E52" s="53" t="e">
        <f t="shared" si="5"/>
        <v>#DIV/0!</v>
      </c>
      <c r="F52" s="19"/>
    </row>
    <row r="53" spans="1:6" hidden="1" x14ac:dyDescent="0.3">
      <c r="A53" s="16" t="s">
        <v>126</v>
      </c>
      <c r="B53" s="17" t="s">
        <v>127</v>
      </c>
      <c r="C53" s="18"/>
      <c r="D53" s="23"/>
      <c r="E53" s="53" t="e">
        <f t="shared" si="5"/>
        <v>#DIV/0!</v>
      </c>
      <c r="F53" s="19"/>
    </row>
    <row r="54" spans="1:6" x14ac:dyDescent="0.3">
      <c r="A54" s="16" t="s">
        <v>130</v>
      </c>
      <c r="B54" s="17" t="s">
        <v>174</v>
      </c>
      <c r="C54" s="18">
        <v>750.8</v>
      </c>
      <c r="D54" s="23"/>
      <c r="E54" s="53">
        <f t="shared" si="5"/>
        <v>0</v>
      </c>
      <c r="F54" s="19"/>
    </row>
    <row r="55" spans="1:6" x14ac:dyDescent="0.3">
      <c r="A55" s="16" t="s">
        <v>137</v>
      </c>
      <c r="B55" s="17" t="s">
        <v>160</v>
      </c>
      <c r="C55" s="18">
        <v>136.69999999999999</v>
      </c>
      <c r="D55" s="23"/>
      <c r="E55" s="53">
        <f t="shared" si="5"/>
        <v>0</v>
      </c>
      <c r="F55" s="19"/>
    </row>
    <row r="56" spans="1:6" x14ac:dyDescent="0.3">
      <c r="A56" s="16" t="s">
        <v>217</v>
      </c>
      <c r="B56" s="17" t="s">
        <v>222</v>
      </c>
      <c r="C56" s="18">
        <v>102049.60000000001</v>
      </c>
      <c r="D56" s="23"/>
      <c r="E56" s="53">
        <v>0</v>
      </c>
      <c r="F56" s="19"/>
    </row>
    <row r="57" spans="1:6" x14ac:dyDescent="0.3">
      <c r="A57" s="16" t="s">
        <v>40</v>
      </c>
      <c r="B57" s="17" t="s">
        <v>159</v>
      </c>
      <c r="C57" s="18">
        <v>213744.5</v>
      </c>
      <c r="D57" s="23">
        <v>6616</v>
      </c>
      <c r="E57" s="53">
        <f t="shared" ref="E57" si="7">D57/C57*100</f>
        <v>3.0952843231053899</v>
      </c>
      <c r="F57" s="19"/>
    </row>
    <row r="58" spans="1:6" x14ac:dyDescent="0.3">
      <c r="A58" s="16" t="s">
        <v>41</v>
      </c>
      <c r="B58" s="17" t="s">
        <v>158</v>
      </c>
      <c r="C58" s="18"/>
      <c r="D58" s="20"/>
      <c r="E58" s="53"/>
      <c r="F58" s="19"/>
    </row>
    <row r="59" spans="1:6" x14ac:dyDescent="0.3">
      <c r="A59" s="16" t="s">
        <v>42</v>
      </c>
      <c r="B59" s="17" t="s">
        <v>157</v>
      </c>
      <c r="C59" s="18">
        <v>199398</v>
      </c>
      <c r="D59" s="18">
        <v>15207.1</v>
      </c>
      <c r="E59" s="53">
        <f t="shared" si="5"/>
        <v>7.6265057824050393</v>
      </c>
      <c r="F59" s="19"/>
    </row>
    <row r="60" spans="1:6" s="32" customFormat="1" ht="37.5" x14ac:dyDescent="0.3">
      <c r="A60" s="30" t="s">
        <v>43</v>
      </c>
      <c r="B60" s="31" t="s">
        <v>156</v>
      </c>
      <c r="C60" s="23">
        <v>0.9</v>
      </c>
      <c r="D60" s="23"/>
      <c r="E60" s="53">
        <f t="shared" si="5"/>
        <v>0</v>
      </c>
      <c r="F60" s="19"/>
    </row>
    <row r="61" spans="1:6" hidden="1" x14ac:dyDescent="0.3">
      <c r="A61" s="16" t="s">
        <v>152</v>
      </c>
      <c r="B61" s="17" t="s">
        <v>155</v>
      </c>
      <c r="C61" s="23"/>
      <c r="D61" s="18"/>
      <c r="E61" s="53" t="e">
        <f t="shared" ref="E61" si="8">D61/C61*100</f>
        <v>#DIV/0!</v>
      </c>
      <c r="F61" s="19"/>
    </row>
    <row r="62" spans="1:6" x14ac:dyDescent="0.3">
      <c r="A62" s="16" t="s">
        <v>44</v>
      </c>
      <c r="B62" s="17" t="s">
        <v>154</v>
      </c>
      <c r="C62" s="23">
        <v>873744.9</v>
      </c>
      <c r="D62" s="18">
        <v>25743</v>
      </c>
      <c r="E62" s="53">
        <f t="shared" si="5"/>
        <v>2.9462832916106287</v>
      </c>
      <c r="F62" s="19"/>
    </row>
    <row r="63" spans="1:6" ht="38.25" customHeight="1" x14ac:dyDescent="0.3">
      <c r="A63" s="33" t="s">
        <v>45</v>
      </c>
      <c r="B63" s="17" t="s">
        <v>153</v>
      </c>
      <c r="C63" s="23">
        <v>11082.4</v>
      </c>
      <c r="D63" s="18">
        <v>775.7</v>
      </c>
      <c r="E63" s="53">
        <f t="shared" ref="E63:E65" si="9">D63/C63*100</f>
        <v>6.9993864144950555</v>
      </c>
      <c r="F63" s="19"/>
    </row>
    <row r="64" spans="1:6" ht="38.25" customHeight="1" x14ac:dyDescent="0.3">
      <c r="A64" s="33" t="s">
        <v>198</v>
      </c>
      <c r="B64" s="17" t="s">
        <v>176</v>
      </c>
      <c r="C64" s="23">
        <v>31052.7</v>
      </c>
      <c r="D64" s="18"/>
      <c r="E64" s="53">
        <f t="shared" si="9"/>
        <v>0</v>
      </c>
      <c r="F64" s="19"/>
    </row>
    <row r="65" spans="1:6" ht="38.25" hidden="1" customHeight="1" x14ac:dyDescent="0.3">
      <c r="A65" s="33" t="s">
        <v>142</v>
      </c>
      <c r="B65" s="17" t="s">
        <v>175</v>
      </c>
      <c r="C65" s="23"/>
      <c r="D65" s="18"/>
      <c r="E65" s="53" t="e">
        <f t="shared" si="9"/>
        <v>#DIV/0!</v>
      </c>
      <c r="F65" s="19"/>
    </row>
    <row r="66" spans="1:6" ht="21" customHeight="1" x14ac:dyDescent="0.3">
      <c r="A66" s="27" t="s">
        <v>46</v>
      </c>
      <c r="B66" s="34" t="s">
        <v>47</v>
      </c>
      <c r="C66" s="54">
        <f>SUM(C46:C65)</f>
        <v>1566984.7</v>
      </c>
      <c r="D66" s="54">
        <f>SUM(D46:D65)</f>
        <v>61517.799999999996</v>
      </c>
      <c r="E66" s="53">
        <f>D66/C66*100</f>
        <v>3.9258711332663294</v>
      </c>
      <c r="F66" s="35"/>
    </row>
    <row r="67" spans="1:6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0">D67/C67*100</f>
        <v>#DIV/0!</v>
      </c>
      <c r="F67" s="35"/>
    </row>
    <row r="68" spans="1:6" ht="37.5" x14ac:dyDescent="0.3">
      <c r="A68" s="36" t="s">
        <v>49</v>
      </c>
      <c r="B68" s="34" t="s">
        <v>162</v>
      </c>
      <c r="C68" s="23">
        <v>0</v>
      </c>
      <c r="D68" s="18"/>
      <c r="E68" s="53"/>
      <c r="F68" s="35"/>
    </row>
    <row r="69" spans="1:6" x14ac:dyDescent="0.3">
      <c r="A69" s="27" t="s">
        <v>50</v>
      </c>
      <c r="B69" s="34"/>
      <c r="C69" s="52">
        <f>C45+C66+C67+C68</f>
        <v>1784364.9</v>
      </c>
      <c r="D69" s="52">
        <f>D45+D66+D67+D68</f>
        <v>70036.399999999994</v>
      </c>
      <c r="E69" s="53">
        <f>D69/C69*100</f>
        <v>3.9250043530894381</v>
      </c>
      <c r="F69" s="35"/>
    </row>
    <row r="70" spans="1:6" ht="42.75" customHeight="1" x14ac:dyDescent="0.25">
      <c r="A70" s="82" t="s">
        <v>122</v>
      </c>
      <c r="B70" s="83"/>
      <c r="C70" s="83"/>
      <c r="D70" s="83"/>
      <c r="E70" s="84"/>
    </row>
    <row r="71" spans="1:6" ht="19.5" customHeight="1" x14ac:dyDescent="0.25">
      <c r="A71" s="41" t="s">
        <v>51</v>
      </c>
      <c r="B71" s="42" t="s">
        <v>82</v>
      </c>
      <c r="C71" s="40">
        <f>SUM(C72:C79)</f>
        <v>123090.79999999997</v>
      </c>
      <c r="D71" s="40">
        <f>SUM(D72:D79)</f>
        <v>6879.0999999999995</v>
      </c>
      <c r="E71" s="43">
        <f>IF(C71=0," ",D71/C71*100)</f>
        <v>5.5886386309943559</v>
      </c>
    </row>
    <row r="72" spans="1:6" ht="28.5" customHeight="1" x14ac:dyDescent="0.25">
      <c r="A72" s="44" t="s">
        <v>186</v>
      </c>
      <c r="B72" s="42" t="s">
        <v>83</v>
      </c>
      <c r="C72" s="45">
        <v>4309.5</v>
      </c>
      <c r="D72" s="45">
        <v>300.8</v>
      </c>
      <c r="E72" s="46">
        <f>IF(C72=0," ",D72/C72*100)</f>
        <v>6.9799280659009169</v>
      </c>
    </row>
    <row r="73" spans="1:6" ht="22.5" customHeight="1" x14ac:dyDescent="0.25">
      <c r="A73" s="44" t="s">
        <v>187</v>
      </c>
      <c r="B73" s="42" t="s">
        <v>84</v>
      </c>
      <c r="C73" s="45">
        <v>5374.9</v>
      </c>
      <c r="D73" s="45">
        <v>434.1</v>
      </c>
      <c r="E73" s="46">
        <f>IF(C73=0," ",D73/C73*100)</f>
        <v>8.0764293289177491</v>
      </c>
    </row>
    <row r="74" spans="1:6" ht="37.5" x14ac:dyDescent="0.25">
      <c r="A74" s="44" t="s">
        <v>188</v>
      </c>
      <c r="B74" s="42" t="s">
        <v>85</v>
      </c>
      <c r="C74" s="45">
        <v>66892.899999999994</v>
      </c>
      <c r="D74" s="47">
        <v>4020.5</v>
      </c>
      <c r="E74" s="46">
        <f>IF(C74=0," ",D74/C74*100)</f>
        <v>6.0103538641619672</v>
      </c>
    </row>
    <row r="75" spans="1:6" x14ac:dyDescent="0.25">
      <c r="A75" s="44" t="s">
        <v>52</v>
      </c>
      <c r="B75" s="42" t="s">
        <v>86</v>
      </c>
      <c r="C75" s="45">
        <v>0.9</v>
      </c>
      <c r="D75" s="45"/>
      <c r="E75" s="46">
        <f>IF(C75=0," ",D75/C75*100)</f>
        <v>0</v>
      </c>
    </row>
    <row r="76" spans="1:6" x14ac:dyDescent="0.25">
      <c r="A76" s="44" t="s">
        <v>189</v>
      </c>
      <c r="B76" s="42" t="s">
        <v>87</v>
      </c>
      <c r="C76" s="45">
        <v>30436.799999999999</v>
      </c>
      <c r="D76" s="45">
        <v>1460.5</v>
      </c>
      <c r="E76" s="46">
        <f t="shared" ref="E76:E116" si="11">IF(C76=0," ",D76/C76*100)</f>
        <v>4.7984676444304259</v>
      </c>
    </row>
    <row r="77" spans="1:6" x14ac:dyDescent="0.25">
      <c r="A77" s="44" t="s">
        <v>53</v>
      </c>
      <c r="B77" s="42" t="s">
        <v>88</v>
      </c>
      <c r="C77" s="45">
        <v>1399.4</v>
      </c>
      <c r="D77" s="45"/>
      <c r="E77" s="46">
        <f t="shared" si="11"/>
        <v>0</v>
      </c>
    </row>
    <row r="78" spans="1:6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1"/>
        <v>0</v>
      </c>
    </row>
    <row r="79" spans="1:6" x14ac:dyDescent="0.25">
      <c r="A79" s="44" t="s">
        <v>55</v>
      </c>
      <c r="B79" s="42" t="s">
        <v>90</v>
      </c>
      <c r="C79" s="45">
        <v>13676.4</v>
      </c>
      <c r="D79" s="47">
        <v>663.2</v>
      </c>
      <c r="E79" s="46">
        <f t="shared" si="11"/>
        <v>4.849229329355679</v>
      </c>
    </row>
    <row r="80" spans="1:6" x14ac:dyDescent="0.25">
      <c r="A80" s="41" t="s">
        <v>56</v>
      </c>
      <c r="B80" s="42" t="s">
        <v>91</v>
      </c>
      <c r="C80" s="40">
        <f>SUM(C81:C82)</f>
        <v>11453.6</v>
      </c>
      <c r="D80" s="40">
        <f>SUM(D81:D82)</f>
        <v>702.1</v>
      </c>
      <c r="E80" s="43">
        <f t="shared" si="11"/>
        <v>6.1299504086051542</v>
      </c>
    </row>
    <row r="81" spans="1:5" x14ac:dyDescent="0.25">
      <c r="A81" s="44" t="s">
        <v>215</v>
      </c>
      <c r="B81" s="42" t="s">
        <v>216</v>
      </c>
      <c r="C81" s="45">
        <v>11368.6</v>
      </c>
      <c r="D81" s="45">
        <v>692.1</v>
      </c>
      <c r="E81" s="46">
        <f t="shared" si="11"/>
        <v>6.0878208398571507</v>
      </c>
    </row>
    <row r="82" spans="1:5" x14ac:dyDescent="0.25">
      <c r="A82" s="44" t="s">
        <v>57</v>
      </c>
      <c r="B82" s="42" t="s">
        <v>92</v>
      </c>
      <c r="C82" s="45">
        <v>85</v>
      </c>
      <c r="D82" s="45">
        <v>10</v>
      </c>
      <c r="E82" s="46">
        <f t="shared" si="11"/>
        <v>11.76470588235294</v>
      </c>
    </row>
    <row r="83" spans="1:5" x14ac:dyDescent="0.25">
      <c r="A83" s="41" t="s">
        <v>58</v>
      </c>
      <c r="B83" s="42" t="s">
        <v>93</v>
      </c>
      <c r="C83" s="40">
        <f>C86+C84+C87+C85</f>
        <v>1669.7</v>
      </c>
      <c r="D83" s="40">
        <f>D86+D84+D87+D85</f>
        <v>24.2</v>
      </c>
      <c r="E83" s="43">
        <f t="shared" si="11"/>
        <v>1.4493621608672216</v>
      </c>
    </row>
    <row r="84" spans="1:5" x14ac:dyDescent="0.25">
      <c r="A84" s="44" t="s">
        <v>59</v>
      </c>
      <c r="B84" s="42" t="s">
        <v>94</v>
      </c>
      <c r="C84" s="45">
        <v>45</v>
      </c>
      <c r="D84" s="47"/>
      <c r="E84" s="46">
        <f t="shared" si="11"/>
        <v>0</v>
      </c>
    </row>
    <row r="85" spans="1:5" hidden="1" x14ac:dyDescent="0.25">
      <c r="A85" s="44" t="s">
        <v>143</v>
      </c>
      <c r="B85" s="42" t="s">
        <v>144</v>
      </c>
      <c r="C85" s="45"/>
      <c r="D85" s="47">
        <v>0</v>
      </c>
      <c r="E85" s="46"/>
    </row>
    <row r="86" spans="1:5" x14ac:dyDescent="0.25">
      <c r="A86" s="44" t="s">
        <v>60</v>
      </c>
      <c r="B86" s="42" t="s">
        <v>95</v>
      </c>
      <c r="C86" s="45">
        <v>1532.7</v>
      </c>
      <c r="D86" s="47">
        <v>24.2</v>
      </c>
      <c r="E86" s="46">
        <f t="shared" si="11"/>
        <v>1.5789130292947084</v>
      </c>
    </row>
    <row r="87" spans="1:5" x14ac:dyDescent="0.25">
      <c r="A87" s="44" t="s">
        <v>61</v>
      </c>
      <c r="B87" s="42" t="s">
        <v>96</v>
      </c>
      <c r="C87" s="45">
        <v>92</v>
      </c>
      <c r="D87" s="47"/>
      <c r="E87" s="46">
        <f t="shared" si="11"/>
        <v>0</v>
      </c>
    </row>
    <row r="88" spans="1:5" x14ac:dyDescent="0.25">
      <c r="A88" s="41" t="s">
        <v>62</v>
      </c>
      <c r="B88" s="42" t="s">
        <v>97</v>
      </c>
      <c r="C88" s="40">
        <f>C89+C90+C91</f>
        <v>24551.5</v>
      </c>
      <c r="D88" s="40">
        <f>D89+D90+D91</f>
        <v>279.89999999999998</v>
      </c>
      <c r="E88" s="43">
        <f t="shared" si="11"/>
        <v>1.1400525426145041</v>
      </c>
    </row>
    <row r="89" spans="1:5" hidden="1" x14ac:dyDescent="0.25">
      <c r="A89" s="44" t="s">
        <v>63</v>
      </c>
      <c r="B89" s="42" t="s">
        <v>98</v>
      </c>
      <c r="C89" s="45"/>
      <c r="D89" s="47"/>
      <c r="E89" s="46" t="str">
        <f t="shared" si="11"/>
        <v xml:space="preserve"> </v>
      </c>
    </row>
    <row r="90" spans="1:5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1"/>
        <v xml:space="preserve"> </v>
      </c>
    </row>
    <row r="91" spans="1:5" x14ac:dyDescent="0.25">
      <c r="A91" s="44" t="s">
        <v>140</v>
      </c>
      <c r="B91" s="42" t="s">
        <v>141</v>
      </c>
      <c r="C91" s="45">
        <v>24551.5</v>
      </c>
      <c r="D91" s="47">
        <v>279.89999999999998</v>
      </c>
      <c r="E91" s="46">
        <f t="shared" si="11"/>
        <v>1.1400525426145041</v>
      </c>
    </row>
    <row r="92" spans="1:5" x14ac:dyDescent="0.25">
      <c r="A92" s="41" t="s">
        <v>200</v>
      </c>
      <c r="B92" s="42" t="s">
        <v>202</v>
      </c>
      <c r="C92" s="40">
        <f>C93</f>
        <v>36238.199999999997</v>
      </c>
      <c r="D92" s="40">
        <f>D93</f>
        <v>0</v>
      </c>
      <c r="E92" s="46">
        <f t="shared" si="11"/>
        <v>0</v>
      </c>
    </row>
    <row r="93" spans="1:5" x14ac:dyDescent="0.25">
      <c r="A93" s="44" t="s">
        <v>201</v>
      </c>
      <c r="B93" s="42" t="s">
        <v>203</v>
      </c>
      <c r="C93" s="45">
        <v>36238.199999999997</v>
      </c>
      <c r="D93" s="47"/>
      <c r="E93" s="46">
        <f t="shared" si="11"/>
        <v>0</v>
      </c>
    </row>
    <row r="94" spans="1:5" x14ac:dyDescent="0.25">
      <c r="A94" s="41" t="s">
        <v>65</v>
      </c>
      <c r="B94" s="42" t="s">
        <v>100</v>
      </c>
      <c r="C94" s="40">
        <f>C95+C96+C97+C99+C100+C98</f>
        <v>1294275.3999999999</v>
      </c>
      <c r="D94" s="40">
        <f>D95+D96+D97+D99+D100+D98</f>
        <v>34596.9</v>
      </c>
      <c r="E94" s="43">
        <f t="shared" si="11"/>
        <v>2.6730709708304743</v>
      </c>
    </row>
    <row r="95" spans="1:5" x14ac:dyDescent="0.25">
      <c r="A95" s="44" t="s">
        <v>66</v>
      </c>
      <c r="B95" s="42" t="s">
        <v>101</v>
      </c>
      <c r="C95" s="45">
        <v>377594.5</v>
      </c>
      <c r="D95" s="47">
        <v>10260.799999999999</v>
      </c>
      <c r="E95" s="46">
        <f t="shared" si="11"/>
        <v>2.7174124623107589</v>
      </c>
    </row>
    <row r="96" spans="1:5" x14ac:dyDescent="0.25">
      <c r="A96" s="44" t="s">
        <v>67</v>
      </c>
      <c r="B96" s="42" t="s">
        <v>102</v>
      </c>
      <c r="C96" s="45">
        <v>806583.4</v>
      </c>
      <c r="D96" s="47">
        <v>21203.4</v>
      </c>
      <c r="E96" s="46">
        <f t="shared" si="11"/>
        <v>2.6287920133243508</v>
      </c>
    </row>
    <row r="97" spans="1:5" x14ac:dyDescent="0.25">
      <c r="A97" s="44" t="s">
        <v>181</v>
      </c>
      <c r="B97" s="42" t="s">
        <v>103</v>
      </c>
      <c r="C97" s="45">
        <v>47447.5</v>
      </c>
      <c r="D97" s="47">
        <v>1290.8</v>
      </c>
      <c r="E97" s="46">
        <f t="shared" si="11"/>
        <v>2.7204805311133358</v>
      </c>
    </row>
    <row r="98" spans="1:5" x14ac:dyDescent="0.25">
      <c r="A98" s="44" t="s">
        <v>182</v>
      </c>
      <c r="B98" s="42" t="s">
        <v>145</v>
      </c>
      <c r="C98" s="45">
        <v>30</v>
      </c>
      <c r="D98" s="47">
        <v>0</v>
      </c>
      <c r="E98" s="46">
        <f t="shared" si="11"/>
        <v>0</v>
      </c>
    </row>
    <row r="99" spans="1:5" x14ac:dyDescent="0.25">
      <c r="A99" s="44" t="s">
        <v>183</v>
      </c>
      <c r="B99" s="42" t="s">
        <v>104</v>
      </c>
      <c r="C99" s="45">
        <v>62620</v>
      </c>
      <c r="D99" s="47">
        <v>1841.9</v>
      </c>
      <c r="E99" s="46">
        <f t="shared" si="11"/>
        <v>2.941392526349409</v>
      </c>
    </row>
    <row r="100" spans="1:5" hidden="1" x14ac:dyDescent="0.25">
      <c r="A100" s="44" t="s">
        <v>68</v>
      </c>
      <c r="B100" s="42" t="s">
        <v>105</v>
      </c>
      <c r="C100" s="47"/>
      <c r="D100" s="47"/>
      <c r="E100" s="46" t="str">
        <f t="shared" si="11"/>
        <v xml:space="preserve"> </v>
      </c>
    </row>
    <row r="101" spans="1:5" x14ac:dyDescent="0.25">
      <c r="A101" s="41" t="s">
        <v>184</v>
      </c>
      <c r="B101" s="42" t="s">
        <v>106</v>
      </c>
      <c r="C101" s="40">
        <f>C102+C103</f>
        <v>62291.199999999997</v>
      </c>
      <c r="D101" s="40">
        <f>D102+D103</f>
        <v>1135</v>
      </c>
      <c r="E101" s="43">
        <f t="shared" si="11"/>
        <v>1.8220872290146923</v>
      </c>
    </row>
    <row r="102" spans="1:5" x14ac:dyDescent="0.25">
      <c r="A102" s="44" t="s">
        <v>69</v>
      </c>
      <c r="B102" s="42" t="s">
        <v>107</v>
      </c>
      <c r="C102" s="45">
        <v>39218.199999999997</v>
      </c>
      <c r="D102" s="45">
        <v>708.6</v>
      </c>
      <c r="E102" s="46">
        <f t="shared" si="11"/>
        <v>1.8068141832108566</v>
      </c>
    </row>
    <row r="103" spans="1:5" x14ac:dyDescent="0.25">
      <c r="A103" s="44" t="s">
        <v>185</v>
      </c>
      <c r="B103" s="42" t="s">
        <v>108</v>
      </c>
      <c r="C103" s="45">
        <v>23073</v>
      </c>
      <c r="D103" s="45">
        <v>426.4</v>
      </c>
      <c r="E103" s="46">
        <f t="shared" si="11"/>
        <v>1.8480475014085724</v>
      </c>
    </row>
    <row r="104" spans="1:5" x14ac:dyDescent="0.25">
      <c r="A104" s="41" t="s">
        <v>70</v>
      </c>
      <c r="B104" s="42" t="s">
        <v>109</v>
      </c>
      <c r="C104" s="40">
        <f>C105+C106+C108+C107</f>
        <v>26368.199999999997</v>
      </c>
      <c r="D104" s="40">
        <f>D105+D106+D108+D107</f>
        <v>848.7</v>
      </c>
      <c r="E104" s="43">
        <f t="shared" si="11"/>
        <v>3.218649737183426</v>
      </c>
    </row>
    <row r="105" spans="1:5" x14ac:dyDescent="0.25">
      <c r="A105" s="44" t="s">
        <v>71</v>
      </c>
      <c r="B105" s="42" t="s">
        <v>110</v>
      </c>
      <c r="C105" s="45">
        <v>8685.7999999999993</v>
      </c>
      <c r="D105" s="45">
        <v>696.1</v>
      </c>
      <c r="E105" s="46">
        <f t="shared" si="11"/>
        <v>8.0142301227290531</v>
      </c>
    </row>
    <row r="106" spans="1:5" x14ac:dyDescent="0.25">
      <c r="A106" s="44" t="s">
        <v>72</v>
      </c>
      <c r="B106" s="42" t="s">
        <v>111</v>
      </c>
      <c r="C106" s="45">
        <v>1423.1</v>
      </c>
      <c r="D106" s="47"/>
      <c r="E106" s="46">
        <f t="shared" si="11"/>
        <v>0</v>
      </c>
    </row>
    <row r="107" spans="1:5" x14ac:dyDescent="0.25">
      <c r="A107" s="44" t="s">
        <v>73</v>
      </c>
      <c r="B107" s="42" t="s">
        <v>112</v>
      </c>
      <c r="C107" s="45">
        <v>14270.3</v>
      </c>
      <c r="D107" s="45"/>
      <c r="E107" s="46">
        <f t="shared" si="11"/>
        <v>0</v>
      </c>
    </row>
    <row r="108" spans="1:5" x14ac:dyDescent="0.25">
      <c r="A108" s="44" t="s">
        <v>74</v>
      </c>
      <c r="B108" s="42" t="s">
        <v>113</v>
      </c>
      <c r="C108" s="45">
        <v>1989</v>
      </c>
      <c r="D108" s="45">
        <v>152.6</v>
      </c>
      <c r="E108" s="46">
        <f t="shared" si="11"/>
        <v>7.6721970839617892</v>
      </c>
    </row>
    <row r="109" spans="1:5" x14ac:dyDescent="0.25">
      <c r="A109" s="41" t="s">
        <v>75</v>
      </c>
      <c r="B109" s="42" t="s">
        <v>114</v>
      </c>
      <c r="C109" s="40">
        <f>C110</f>
        <v>18589.599999999999</v>
      </c>
      <c r="D109" s="40">
        <f>D110</f>
        <v>422.4</v>
      </c>
      <c r="E109" s="43">
        <f t="shared" si="11"/>
        <v>2.2722382407367561</v>
      </c>
    </row>
    <row r="110" spans="1:5" x14ac:dyDescent="0.25">
      <c r="A110" s="44" t="s">
        <v>76</v>
      </c>
      <c r="B110" s="42" t="s">
        <v>115</v>
      </c>
      <c r="C110" s="45">
        <v>18589.599999999999</v>
      </c>
      <c r="D110" s="45">
        <v>422.4</v>
      </c>
      <c r="E110" s="46">
        <f t="shared" si="11"/>
        <v>2.2722382407367561</v>
      </c>
    </row>
    <row r="111" spans="1:5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1"/>
        <v xml:space="preserve"> </v>
      </c>
    </row>
    <row r="112" spans="1:5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1"/>
        <v xml:space="preserve"> </v>
      </c>
    </row>
    <row r="113" spans="1:5" x14ac:dyDescent="0.25">
      <c r="A113" s="41" t="s">
        <v>179</v>
      </c>
      <c r="B113" s="42" t="s">
        <v>118</v>
      </c>
      <c r="C113" s="40">
        <f>C114+C115</f>
        <v>202372.80000000002</v>
      </c>
      <c r="D113" s="40">
        <f>D114+D115</f>
        <v>16864.7</v>
      </c>
      <c r="E113" s="43">
        <f t="shared" si="11"/>
        <v>8.3334815745989577</v>
      </c>
    </row>
    <row r="114" spans="1:5" x14ac:dyDescent="0.25">
      <c r="A114" s="44" t="s">
        <v>180</v>
      </c>
      <c r="B114" s="42" t="s">
        <v>119</v>
      </c>
      <c r="C114" s="45">
        <v>190416.6</v>
      </c>
      <c r="D114" s="45">
        <v>15868.4</v>
      </c>
      <c r="E114" s="46">
        <f t="shared" si="11"/>
        <v>8.3335171408375111</v>
      </c>
    </row>
    <row r="115" spans="1:5" x14ac:dyDescent="0.25">
      <c r="A115" s="44" t="s">
        <v>79</v>
      </c>
      <c r="B115" s="42" t="s">
        <v>120</v>
      </c>
      <c r="C115" s="45">
        <v>11956.2</v>
      </c>
      <c r="D115" s="45">
        <v>996.3</v>
      </c>
      <c r="E115" s="46">
        <f t="shared" si="11"/>
        <v>8.3329151402619548</v>
      </c>
    </row>
    <row r="116" spans="1:5" x14ac:dyDescent="0.25">
      <c r="A116" s="39" t="s">
        <v>80</v>
      </c>
      <c r="B116" s="48" t="s">
        <v>121</v>
      </c>
      <c r="C116" s="40">
        <f>C71+C80+C83+C88+C94+C101+C104+C109+C113+C111+C92</f>
        <v>1800901</v>
      </c>
      <c r="D116" s="40">
        <f>D71+D80+D83+D88+D94+D101+D104+D109+D113+D111+D92</f>
        <v>61753</v>
      </c>
      <c r="E116" s="43">
        <f t="shared" si="11"/>
        <v>3.4290058143118363</v>
      </c>
    </row>
    <row r="117" spans="1:5" x14ac:dyDescent="0.3">
      <c r="A117" s="49" t="s">
        <v>81</v>
      </c>
      <c r="B117" s="50"/>
      <c r="C117" s="51">
        <f>C69-C116</f>
        <v>-16536.100000000093</v>
      </c>
      <c r="D117" s="51">
        <f>D69-D116</f>
        <v>8283.3999999999942</v>
      </c>
      <c r="E117" s="43"/>
    </row>
    <row r="120" spans="1:5" x14ac:dyDescent="0.3">
      <c r="A120" s="37" t="s">
        <v>138</v>
      </c>
      <c r="C120" s="56" t="s">
        <v>226</v>
      </c>
    </row>
    <row r="123" spans="1:5" x14ac:dyDescent="0.3">
      <c r="C123" s="6">
        <f>C69-C116</f>
        <v>-16536.100000000093</v>
      </c>
      <c r="D123" s="6">
        <f>D69-D116</f>
        <v>8283.3999999999942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0" t="s">
        <v>227</v>
      </c>
      <c r="B1" s="81"/>
      <c r="C1" s="81"/>
      <c r="D1" s="81"/>
      <c r="E1" s="81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2" t="s">
        <v>122</v>
      </c>
      <c r="B70" s="83"/>
      <c r="C70" s="83"/>
      <c r="D70" s="83"/>
      <c r="E70" s="84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5" t="s">
        <v>327</v>
      </c>
      <c r="B2" s="85"/>
      <c r="C2" s="85"/>
      <c r="D2" s="85"/>
      <c r="E2" s="85"/>
      <c r="F2" s="85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6"/>
      <c r="B5" s="86"/>
      <c r="C5" s="86"/>
      <c r="D5" s="86"/>
      <c r="E5" s="86"/>
      <c r="F5" s="86"/>
    </row>
    <row r="6" spans="1:10" ht="15" x14ac:dyDescent="0.25">
      <c r="A6" s="86"/>
      <c r="B6" s="86"/>
      <c r="C6" s="86"/>
      <c r="D6" s="86"/>
      <c r="E6" s="86"/>
      <c r="F6" s="86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2022-12-09T00:42:41Z</cp:lastPrinted>
  <dcterms:created xsi:type="dcterms:W3CDTF">2018-02-13T00:40:04Z</dcterms:created>
  <dcterms:modified xsi:type="dcterms:W3CDTF">2023-02-15T00:51:03Z</dcterms:modified>
</cp:coreProperties>
</file>